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мирнова АО\ФПО Русэнерго\Для размещения на сайтах\РУСЭНЕРГО\Предельные уровни нерегулируемых цен\"/>
    </mc:Choice>
  </mc:AlternateContent>
  <xr:revisionPtr revIDLastSave="0" documentId="13_ncr:1_{2C84EBDF-B20B-4F37-911B-361BA6AB69F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definedNames>
    <definedName name="http___bges.ru_retail_market_unregulated_price">Лист1!#REF!</definedName>
    <definedName name="бдблдбэх" localSheetId="0">Лист1!#REF!</definedName>
    <definedName name="пноге">Лист1!#REF!</definedName>
    <definedName name="порпо">Лист1!#REF!</definedName>
    <definedName name="шщрощо">Лист1!#REF!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1" l="1"/>
  <c r="C18" i="1"/>
  <c r="C47" i="1" l="1"/>
  <c r="C49" i="1"/>
  <c r="C48" i="1"/>
  <c r="C46" i="1"/>
  <c r="C45" i="1"/>
  <c r="C38" i="1"/>
  <c r="C34" i="1"/>
  <c r="C28" i="1"/>
  <c r="C25" i="1"/>
  <c r="C24" i="1"/>
  <c r="C17" i="1"/>
  <c r="C11" i="1"/>
  <c r="C10" i="1"/>
  <c r="C15" i="1" l="1"/>
  <c r="C7" i="1"/>
  <c r="C6" i="1"/>
  <c r="C5" i="1"/>
  <c r="C9" i="1"/>
  <c r="C12" i="1"/>
  <c r="C13" i="1"/>
  <c r="C26" i="1"/>
  <c r="C27" i="1"/>
  <c r="C32" i="1"/>
  <c r="C35" i="1"/>
  <c r="C36" i="1"/>
  <c r="C39" i="1"/>
  <c r="C42" i="1"/>
  <c r="C50" i="1"/>
  <c r="C52" i="1"/>
  <c r="C20" i="1" l="1"/>
  <c r="C51" i="1"/>
  <c r="C44" i="1"/>
  <c r="C43" i="1"/>
  <c r="C41" i="1"/>
  <c r="C40" i="1"/>
  <c r="C37" i="1"/>
  <c r="C33" i="1"/>
  <c r="C31" i="1"/>
  <c r="C30" i="1"/>
  <c r="C29" i="1"/>
  <c r="C23" i="1"/>
  <c r="C22" i="1"/>
  <c r="C21" i="1"/>
  <c r="C16" i="1"/>
  <c r="C14" i="1"/>
  <c r="C8" i="1"/>
</calcChain>
</file>

<file path=xl/sharedStrings.xml><?xml version="1.0" encoding="utf-8"?>
<sst xmlns="http://schemas.openxmlformats.org/spreadsheetml/2006/main" count="95" uniqueCount="88">
  <si>
    <t>Регион присутствия</t>
  </si>
  <si>
    <t>Гарантирующий поставщик</t>
  </si>
  <si>
    <t>Предельные уровни нерегулируемых цен</t>
  </si>
  <si>
    <t xml:space="preserve">Алтайский край </t>
  </si>
  <si>
    <t>АО "Барнаульская горэлектросеть"</t>
  </si>
  <si>
    <t xml:space="preserve">Астраханская область </t>
  </si>
  <si>
    <t>ПАО "Астраханская энергосбытовая компания"</t>
  </si>
  <si>
    <t>Белгородская область</t>
  </si>
  <si>
    <t>АО "Белгородская сбытовая компания"</t>
  </si>
  <si>
    <t xml:space="preserve">Владимирская область </t>
  </si>
  <si>
    <t>ООО "Энергосбыт Волга"</t>
  </si>
  <si>
    <t>Воронежская область</t>
  </si>
  <si>
    <t>ПАО "ТНС энерго Воронеж"</t>
  </si>
  <si>
    <t>Волгоградская область</t>
  </si>
  <si>
    <t>ПАО "Волгоградэнергосбыт"</t>
  </si>
  <si>
    <t xml:space="preserve">Иркутская область </t>
  </si>
  <si>
    <t>ООО "Иркутскэнергосбыт"</t>
  </si>
  <si>
    <t>Краснодарский край</t>
  </si>
  <si>
    <t>АО "НЭСК"</t>
  </si>
  <si>
    <t>ПАО "ТНС энерго Кубань"</t>
  </si>
  <si>
    <t xml:space="preserve">Кировская область </t>
  </si>
  <si>
    <t>АО "ЭнергосбыТ Плюс"</t>
  </si>
  <si>
    <t>Кемеровская область</t>
  </si>
  <si>
    <t>ПАО "Кузбассэнергосбыт"</t>
  </si>
  <si>
    <t xml:space="preserve">Курская область </t>
  </si>
  <si>
    <t>АО "АтомЭнергоСбыт"</t>
  </si>
  <si>
    <t xml:space="preserve">Красноярский край </t>
  </si>
  <si>
    <t>ПАО "Красноярскэнергосбыт"</t>
  </si>
  <si>
    <t xml:space="preserve">Курганская область </t>
  </si>
  <si>
    <t>АО "ЭК "Восток"</t>
  </si>
  <si>
    <t>Костромская область</t>
  </si>
  <si>
    <t>ПАО "Костромская сбытовая компания"</t>
  </si>
  <si>
    <t>Липецкая область</t>
  </si>
  <si>
    <t>ОАО "Липецкая энергосбытовая компания"</t>
  </si>
  <si>
    <t>ООО "НОВИТЭН"</t>
  </si>
  <si>
    <t xml:space="preserve">Ленинградская область </t>
  </si>
  <si>
    <t>АО "Петербургская сбытовая компания"</t>
  </si>
  <si>
    <t>Санкт-Петербург</t>
  </si>
  <si>
    <t xml:space="preserve">АО "Петербургская сбытовая компания" </t>
  </si>
  <si>
    <t>Московская область</t>
  </si>
  <si>
    <t>АО "Мосэнергосбыт"</t>
  </si>
  <si>
    <t>Москва</t>
  </si>
  <si>
    <t xml:space="preserve">Новгородская область </t>
  </si>
  <si>
    <t>ПАО "ТНС энерго Великий Новгород"</t>
  </si>
  <si>
    <t xml:space="preserve">Нижегородская область </t>
  </si>
  <si>
    <t>ПАО "ТНС энерго Нижний Новгород"</t>
  </si>
  <si>
    <t xml:space="preserve">Новосибирская область </t>
  </si>
  <si>
    <t>АО "Новосибирскэнергосбыт"</t>
  </si>
  <si>
    <t>Оренбургская область</t>
  </si>
  <si>
    <t>Орловская область</t>
  </si>
  <si>
    <t>ООО "ИНТЕР РАО — Орловский энергосбыт"</t>
  </si>
  <si>
    <t xml:space="preserve">Омская область </t>
  </si>
  <si>
    <t xml:space="preserve">Пензенская область </t>
  </si>
  <si>
    <t>ПАО "ТНС энерго Пенза"</t>
  </si>
  <si>
    <t>Республика Башкортостан</t>
  </si>
  <si>
    <t>ООО "ЭСКБ"</t>
  </si>
  <si>
    <t xml:space="preserve">Республика Татарстан </t>
  </si>
  <si>
    <t>АО "Татэнергосбыт"</t>
  </si>
  <si>
    <t xml:space="preserve">Республика Марий Эл </t>
  </si>
  <si>
    <t>ПАО "ТНС энерго Марий Эл"</t>
  </si>
  <si>
    <t xml:space="preserve">Ростовская область </t>
  </si>
  <si>
    <t>ПАО "ТНС энерго Ростов на Дону"</t>
  </si>
  <si>
    <t xml:space="preserve">Рязанская область </t>
  </si>
  <si>
    <t>ООО "РГМЭК"</t>
  </si>
  <si>
    <t>ПАО "РЭСК"</t>
  </si>
  <si>
    <t>Саратовская область</t>
  </si>
  <si>
    <t>ООО "СПГЭС"</t>
  </si>
  <si>
    <t>Свердловская область</t>
  </si>
  <si>
    <t>АО "ЕЭНС"</t>
  </si>
  <si>
    <t>Смоленская область</t>
  </si>
  <si>
    <t xml:space="preserve">Ставропольский край </t>
  </si>
  <si>
    <t>ПАО "Ставропольэнергосбыт"</t>
  </si>
  <si>
    <t>Тамбовская область</t>
  </si>
  <si>
    <t>АО "ТОСК"</t>
  </si>
  <si>
    <t>Тверская область</t>
  </si>
  <si>
    <t xml:space="preserve">Томская область </t>
  </si>
  <si>
    <t>ПАО "Томскэнергосбыт"</t>
  </si>
  <si>
    <t xml:space="preserve">Тульская область </t>
  </si>
  <si>
    <t>ПАО "ТНС энерго Тула"</t>
  </si>
  <si>
    <t xml:space="preserve">Тюменская область </t>
  </si>
  <si>
    <t xml:space="preserve">Ханты-Мансийский АО </t>
  </si>
  <si>
    <t xml:space="preserve">Челябинская область </t>
  </si>
  <si>
    <t>ООО "Уралэнергосбыт"</t>
  </si>
  <si>
    <r>
      <rPr>
        <sz val="12"/>
        <color rgb="FF000000"/>
        <rFont val="Times New Roman"/>
        <family val="1"/>
        <charset val="204"/>
      </rPr>
      <t>ООО "МЭК"</t>
    </r>
    <r>
      <rPr>
        <sz val="10"/>
        <color rgb="FF848080"/>
        <rFont val="Verdana"/>
        <family val="2"/>
        <charset val="204"/>
      </rPr>
      <t xml:space="preserve"> </t>
    </r>
  </si>
  <si>
    <t xml:space="preserve">Ярославская область </t>
  </si>
  <si>
    <t>ПАО "ТНС энерго Ярославль"</t>
  </si>
  <si>
    <t>Предельные уровни нерегулируемых цен — 2022 год</t>
  </si>
  <si>
    <t>АО "Газпром энергосбыт Тюмень"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</si>
</sst>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10"/>
      <color rgb="FF848080"/>
      <name val="Verdana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7" fillId="0" borderId="0"/>
  </cellStyleXfs>
  <cellXfs count="2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2" borderId="6" xfId="0" applyFont="1" applyFill="1" applyBorder="1"/>
    <xf numFmtId="0" fontId="1" fillId="0" borderId="7" xfId="0" applyFont="1" applyBorder="1"/>
    <xf numFmtId="0" fontId="0" fillId="0" borderId="0" xfId="0" applyFont="1" applyAlignment="1">
      <alignment wrapText="1"/>
    </xf>
    <xf numFmtId="0" fontId="5" fillId="2" borderId="6" xfId="0" applyFont="1" applyFill="1" applyBorder="1" applyAlignment="1">
      <alignment wrapText="1"/>
    </xf>
    <xf numFmtId="0" fontId="1" fillId="2" borderId="8" xfId="0" applyFont="1" applyFill="1" applyBorder="1"/>
    <xf numFmtId="0" fontId="1" fillId="0" borderId="9" xfId="0" applyFont="1" applyBorder="1"/>
    <xf numFmtId="0" fontId="0" fillId="0" borderId="0" xfId="0" applyFill="1"/>
    <xf numFmtId="0" fontId="4" fillId="0" borderId="11" xfId="1" applyBorder="1" applyAlignment="1" applyProtection="1">
      <alignment horizontal="center"/>
    </xf>
    <xf numFmtId="0" fontId="4" fillId="0" borderId="12" xfId="1" applyBorder="1" applyAlignment="1" applyProtection="1">
      <alignment horizontal="center"/>
    </xf>
    <xf numFmtId="0" fontId="0" fillId="0" borderId="12" xfId="0" applyBorder="1" applyAlignment="1">
      <alignment horizontal="center" vertical="center"/>
    </xf>
    <xf numFmtId="0" fontId="4" fillId="0" borderId="12" xfId="1" applyBorder="1" applyAlignment="1" applyProtection="1">
      <alignment horizontal="center" vertical="center"/>
    </xf>
    <xf numFmtId="0" fontId="4" fillId="0" borderId="13" xfId="1" applyBorder="1" applyAlignment="1" applyProtection="1">
      <alignment horizont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 7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4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zoomScale="85" zoomScaleNormal="85" workbookViewId="0">
      <pane ySplit="4" topLeftCell="A5" activePane="bottomLeft" state="frozen"/>
      <selection pane="bottomLeft" sqref="A1:C1"/>
    </sheetView>
  </sheetViews>
  <sheetFormatPr defaultColWidth="8.7109375" defaultRowHeight="15.75" x14ac:dyDescent="0.25"/>
  <cols>
    <col min="1" max="1" width="29.140625" style="1" customWidth="1"/>
    <col min="2" max="2" width="50.7109375" style="1" customWidth="1"/>
    <col min="3" max="3" width="66.140625" customWidth="1"/>
  </cols>
  <sheetData>
    <row r="1" spans="1:4" ht="20.25" x14ac:dyDescent="0.3">
      <c r="A1" s="18" t="s">
        <v>86</v>
      </c>
      <c r="B1" s="18"/>
      <c r="C1" s="18"/>
    </row>
    <row r="3" spans="1:4" ht="15" customHeight="1" x14ac:dyDescent="0.25">
      <c r="A3" s="19" t="s">
        <v>0</v>
      </c>
      <c r="B3" s="20" t="s">
        <v>1</v>
      </c>
      <c r="C3" s="21" t="s">
        <v>2</v>
      </c>
    </row>
    <row r="4" spans="1:4" ht="15.75" customHeight="1" x14ac:dyDescent="0.25">
      <c r="A4" s="19"/>
      <c r="B4" s="20"/>
      <c r="C4" s="21"/>
    </row>
    <row r="5" spans="1:4" x14ac:dyDescent="0.25">
      <c r="A5" s="2" t="s">
        <v>3</v>
      </c>
      <c r="B5" s="3" t="s">
        <v>4</v>
      </c>
      <c r="C5" s="11" t="str">
        <f>HYPERLINK("https://bges.ru/retail-market/unregulated-price/","ссылка на сайт")</f>
        <v>ссылка на сайт</v>
      </c>
    </row>
    <row r="6" spans="1:4" x14ac:dyDescent="0.25">
      <c r="A6" s="4" t="s">
        <v>5</v>
      </c>
      <c r="B6" s="5" t="s">
        <v>6</v>
      </c>
      <c r="C6" s="12" t="str">
        <f>HYPERLINK("https://astsbyt.ru/yuridicheskim-liczam/czena-elektricheskoj-energii/","ссылка на сайт")</f>
        <v>ссылка на сайт</v>
      </c>
      <c r="D6" s="10"/>
    </row>
    <row r="7" spans="1:4" x14ac:dyDescent="0.25">
      <c r="A7" s="4" t="s">
        <v>7</v>
      </c>
      <c r="B7" s="5" t="s">
        <v>8</v>
      </c>
      <c r="C7" s="12" t="str">
        <f>HYPERLINK("https://belsbyt.ru/o-kompanii/raskrytie-informatsii/klientam/predelnye-urovni-nereguliruemykh-tsen-na-elektricheskuyu-energiyu-moshchnost/","ссылка на сайт")</f>
        <v>ссылка на сайт</v>
      </c>
      <c r="D7" s="10"/>
    </row>
    <row r="8" spans="1:4" hidden="1" x14ac:dyDescent="0.25">
      <c r="A8" s="4" t="s">
        <v>9</v>
      </c>
      <c r="B8" s="5" t="s">
        <v>10</v>
      </c>
      <c r="C8" s="13" t="str">
        <f>HYPERLINK("http://www.esbvolga.ru/disclosure/predelnye-urovni-nereguliruemykh-tsen-na-elektricheskuyu-energiyu-moshchnost-i-sostavlyayushchie-ikh-rascheta/","ссылка на сайт")</f>
        <v>ссылка на сайт</v>
      </c>
    </row>
    <row r="9" spans="1:4" x14ac:dyDescent="0.25">
      <c r="A9" s="4" t="s">
        <v>11</v>
      </c>
      <c r="B9" s="5" t="s">
        <v>12</v>
      </c>
      <c r="C9" s="12" t="str">
        <f>HYPERLINK("https://voronezh.tns-e.ru/disclosure/reporting/predelnye-urovni-nereguliruemykh-tsen/?PARAMS={%22YEAR%22:[%222022%22]}","ссылка на сайт")</f>
        <v>ссылка на сайт</v>
      </c>
    </row>
    <row r="10" spans="1:4" x14ac:dyDescent="0.25">
      <c r="A10" s="4" t="s">
        <v>13</v>
      </c>
      <c r="B10" s="5" t="s">
        <v>14</v>
      </c>
      <c r="C10" s="12" t="str">
        <f>HYPERLINK("https://www.energosale34.ru/info/subject/nereguliruemye-tseny-na-elektricheskuyu-energiyu/2022/","ссылка на сайт")</f>
        <v>ссылка на сайт</v>
      </c>
      <c r="D10" s="10"/>
    </row>
    <row r="11" spans="1:4" x14ac:dyDescent="0.25">
      <c r="A11" s="4" t="s">
        <v>15</v>
      </c>
      <c r="B11" s="5" t="s">
        <v>16</v>
      </c>
      <c r="C11" s="12" t="str">
        <f>HYPERLINK("https://sbyt.irkutskenergo.ru/qa/6931.html","ссылка на сайт")</f>
        <v>ссылка на сайт</v>
      </c>
      <c r="D11" s="10"/>
    </row>
    <row r="12" spans="1:4" x14ac:dyDescent="0.25">
      <c r="A12" s="16" t="s">
        <v>17</v>
      </c>
      <c r="B12" s="5" t="s">
        <v>18</v>
      </c>
      <c r="C12" s="12" t="str">
        <f>HYPERLINK("https://www.nesk.ru/raskrytie-informatsii/raschet-predelnykh-urovney-nereguliruemykh-tsen/2022/?clear_cache=Y","ссылка на сайт")</f>
        <v>ссылка на сайт</v>
      </c>
      <c r="D12" s="10"/>
    </row>
    <row r="13" spans="1:4" x14ac:dyDescent="0.25">
      <c r="A13" s="16"/>
      <c r="B13" s="5" t="s">
        <v>19</v>
      </c>
      <c r="C13" s="12" t="str">
        <f>HYPERLINK("https://kuban.tns-e.ru/disclosure/reporting/predelnye-urovni-nereguliruemykh-tsen-na-elektroenergiyu-moshchnost-postavlyaemuyu-potrebitelyam-pok/?PARAMS={%22YEAR%22:[%222022%22]}","ссылка на сайт")</f>
        <v>ссылка на сайт</v>
      </c>
      <c r="D13" s="10"/>
    </row>
    <row r="14" spans="1:4" x14ac:dyDescent="0.25">
      <c r="A14" s="4" t="s">
        <v>20</v>
      </c>
      <c r="B14" s="5" t="s">
        <v>21</v>
      </c>
      <c r="C14" s="14" t="str">
        <f>HYPERLINK("https://kirov.esplus.ru/tariffs/kirov/ur/nereguliruemye-tseny-poryadok-rascheta/predelnye-urovni-nereguliruemykh-tsen/","ссылка на сайт")</f>
        <v>ссылка на сайт</v>
      </c>
      <c r="D14" s="10"/>
    </row>
    <row r="15" spans="1:4" x14ac:dyDescent="0.25">
      <c r="A15" s="4" t="s">
        <v>22</v>
      </c>
      <c r="B15" s="5" t="s">
        <v>23</v>
      </c>
      <c r="C15" s="12" t="str">
        <f>HYPERLINK("https://www.kuzesc.ru/tariffs-and-prices/nereguliruemyie-czenyi","ссылка на сайт")</f>
        <v>ссылка на сайт</v>
      </c>
      <c r="D15" s="10"/>
    </row>
    <row r="16" spans="1:4" x14ac:dyDescent="0.25">
      <c r="A16" s="4" t="s">
        <v>24</v>
      </c>
      <c r="B16" s="5" t="s">
        <v>25</v>
      </c>
      <c r="C16" s="14" t="str">
        <f>HYPERLINK("https://atomsbt.ru/raskrytie-informatsii/kursk/predelnye-urovni-nereguliruemykh-tsen-na-elektricheskuyu-energiyu-moshchnost-differentsirovannye-po-/predelnye-urovni-nereguliruemykh-tsen/","ссылка на сайт")</f>
        <v>ссылка на сайт</v>
      </c>
      <c r="D16" s="10"/>
    </row>
    <row r="17" spans="1:5" x14ac:dyDescent="0.25">
      <c r="A17" s="4" t="s">
        <v>26</v>
      </c>
      <c r="B17" s="5" t="s">
        <v>27</v>
      </c>
      <c r="C17" s="12" t="str">
        <f>HYPERLINK("https://krsk-sbit.ru/index.php?route=information/rubric&amp;rubric_id=104","ссылка на сайт")</f>
        <v>ссылка на сайт</v>
      </c>
      <c r="D17" s="10"/>
    </row>
    <row r="18" spans="1:5" x14ac:dyDescent="0.25">
      <c r="A18" s="4" t="s">
        <v>28</v>
      </c>
      <c r="B18" s="5" t="s">
        <v>29</v>
      </c>
      <c r="C18" s="12" t="str">
        <f>HYPERLINK("https://kurgan.vostok-electra.ru/clients/legal-entity/tariffs-and-prices-for-electric-energy-power/#sect_1","ссылка на сайт")</f>
        <v>ссылка на сайт</v>
      </c>
      <c r="D18" s="10"/>
      <c r="E18" s="6"/>
    </row>
    <row r="19" spans="1:5" x14ac:dyDescent="0.25">
      <c r="A19" s="4" t="s">
        <v>30</v>
      </c>
      <c r="B19" s="5" t="s">
        <v>31</v>
      </c>
      <c r="C19" s="12" t="str">
        <f>HYPERLINK("http://www.k-sc.ru/for-corporate-clients/retail-electricity-prices","ссылка на сайт")</f>
        <v>ссылка на сайт</v>
      </c>
      <c r="D19" s="10"/>
    </row>
    <row r="20" spans="1:5" x14ac:dyDescent="0.25">
      <c r="A20" s="16" t="s">
        <v>32</v>
      </c>
      <c r="B20" s="5" t="s">
        <v>33</v>
      </c>
      <c r="C20" s="14" t="str">
        <f>HYPERLINK("https://www.lesk.ru/business/cost_calculation_unregulated_rates/","ссылка на сайт")</f>
        <v>ссылка на сайт</v>
      </c>
      <c r="D20" s="10"/>
    </row>
    <row r="21" spans="1:5" x14ac:dyDescent="0.25">
      <c r="A21" s="16"/>
      <c r="B21" s="5" t="s">
        <v>34</v>
      </c>
      <c r="C21" s="14" t="str">
        <f>HYPERLINK("https://www.lesk.ru/business/cost_calculation_unregulated_rates/","ссылка на сайт")</f>
        <v>ссылка на сайт</v>
      </c>
      <c r="D21" s="10"/>
    </row>
    <row r="22" spans="1:5" x14ac:dyDescent="0.25">
      <c r="A22" s="4" t="s">
        <v>35</v>
      </c>
      <c r="B22" s="5" t="s">
        <v>36</v>
      </c>
      <c r="C22" s="14" t="str">
        <f>HYPERLINK("https://pesc.ru/about/disclosure/","ссылка на сайт")</f>
        <v>ссылка на сайт</v>
      </c>
      <c r="D22" s="10"/>
    </row>
    <row r="23" spans="1:5" x14ac:dyDescent="0.25">
      <c r="A23" s="4" t="s">
        <v>37</v>
      </c>
      <c r="B23" s="5" t="s">
        <v>38</v>
      </c>
      <c r="C23" s="14" t="str">
        <f>HYPERLINK("https://pesc.ru/about/disclosure/","ссылка на сайт")</f>
        <v>ссылка на сайт</v>
      </c>
      <c r="D23" s="10"/>
    </row>
    <row r="24" spans="1:5" x14ac:dyDescent="0.25">
      <c r="A24" s="4" t="s">
        <v>39</v>
      </c>
      <c r="B24" s="5" t="s">
        <v>40</v>
      </c>
      <c r="C24" s="12" t="str">
        <f>HYPERLINK("https://www.mosenergosbyt.ru/legals/tariffs-n-prices/","ссылка на сайт")</f>
        <v>ссылка на сайт</v>
      </c>
      <c r="D24" s="10"/>
    </row>
    <row r="25" spans="1:5" x14ac:dyDescent="0.25">
      <c r="A25" s="4" t="s">
        <v>41</v>
      </c>
      <c r="B25" s="5" t="s">
        <v>40</v>
      </c>
      <c r="C25" s="12" t="str">
        <f>HYPERLINK("https://www.mosenergosbyt.ru/legals/tariffs-n-prices/","ссылка на сайт")</f>
        <v>ссылка на сайт</v>
      </c>
      <c r="D25" s="10"/>
    </row>
    <row r="26" spans="1:5" x14ac:dyDescent="0.25">
      <c r="A26" s="4" t="s">
        <v>42</v>
      </c>
      <c r="B26" s="5" t="s">
        <v>43</v>
      </c>
      <c r="C26" s="12" t="str">
        <f>HYPERLINK("https://novgorod.tns-e.ru/disclosure/reporting/predelnye-urovni-nereguliruemykh-tsen-na-elektricheskuyu-energiyu-moshchnost/?PARAMS={%22YEAR%22:[%222022%22]}","ссылка на сайт")</f>
        <v>ссылка на сайт</v>
      </c>
      <c r="D26" s="10"/>
    </row>
    <row r="27" spans="1:5" x14ac:dyDescent="0.25">
      <c r="A27" s="4" t="s">
        <v>44</v>
      </c>
      <c r="B27" s="5" t="s">
        <v>45</v>
      </c>
      <c r="C27" s="12" t="str">
        <f>HYPERLINK("https://nn.tns-e.ru/disclosure/reporting/predelnye-urovni/?PARAMS={%22YEAR%22:[%222022%22]}","ссылка на сайт")</f>
        <v>ссылка на сайт</v>
      </c>
      <c r="D27" s="10"/>
    </row>
    <row r="28" spans="1:5" x14ac:dyDescent="0.25">
      <c r="A28" s="4" t="s">
        <v>46</v>
      </c>
      <c r="B28" s="5" t="s">
        <v>47</v>
      </c>
      <c r="C28" s="12" t="str">
        <f>HYPERLINK("https://www.nskes.ru/dlya-biznesa/tarify-i-oplata/nereguliruemye-tseny/","ссылка на сайт")</f>
        <v>ссылка на сайт</v>
      </c>
      <c r="D28" s="10"/>
    </row>
    <row r="29" spans="1:5" x14ac:dyDescent="0.25">
      <c r="A29" s="4" t="s">
        <v>48</v>
      </c>
      <c r="B29" s="5" t="s">
        <v>21</v>
      </c>
      <c r="C29" s="14" t="str">
        <f>HYPERLINK("https://oren.esplus.ru/tariffs/oren/biz/","ссылка на сайт")</f>
        <v>ссылка на сайт</v>
      </c>
      <c r="D29" s="10"/>
    </row>
    <row r="30" spans="1:5" x14ac:dyDescent="0.25">
      <c r="A30" s="4" t="s">
        <v>49</v>
      </c>
      <c r="B30" s="5" t="s">
        <v>50</v>
      </c>
      <c r="C30" s="14" t="str">
        <f>HYPERLINK("https://www.interrao-orel.ru/rates-legal/nereguliruemye-tseny/","ссылка на сайт")</f>
        <v>ссылка на сайт</v>
      </c>
      <c r="D30" s="10"/>
    </row>
    <row r="31" spans="1:5" ht="16.5" hidden="1" customHeight="1" x14ac:dyDescent="0.25">
      <c r="A31" s="4" t="s">
        <v>51</v>
      </c>
      <c r="B31" s="5" t="s">
        <v>36</v>
      </c>
      <c r="C31" s="14" t="str">
        <f>HYPERLINK("http://www.pesc.ru/for_clients/disclosure_of_information/omsk/threshold_levels_prices/","ссылка на сайт")</f>
        <v>ссылка на сайт</v>
      </c>
      <c r="D31" s="10"/>
    </row>
    <row r="32" spans="1:5" x14ac:dyDescent="0.25">
      <c r="A32" s="4" t="s">
        <v>52</v>
      </c>
      <c r="B32" s="5" t="s">
        <v>53</v>
      </c>
      <c r="C32" s="12" t="str">
        <f>HYPERLINK("https://penza.tns-e.ru/disclosure/reporting/sred-nereg-tsena/?PARAMS={%22YEAR%22:[%222022%22]}","ссылка на сайт")</f>
        <v>ссылка на сайт</v>
      </c>
      <c r="D32" s="10"/>
    </row>
    <row r="33" spans="1:4" x14ac:dyDescent="0.25">
      <c r="A33" s="4" t="s">
        <v>54</v>
      </c>
      <c r="B33" s="5" t="s">
        <v>55</v>
      </c>
      <c r="C33" s="14" t="str">
        <f>HYPERLINK("https://www.bashesk.ru/corporate/tariffs/unregulated/limits/","ссылка на сайт")</f>
        <v>ссылка на сайт</v>
      </c>
      <c r="D33" s="10"/>
    </row>
    <row r="34" spans="1:4" x14ac:dyDescent="0.25">
      <c r="A34" s="4" t="s">
        <v>56</v>
      </c>
      <c r="B34" s="5" t="s">
        <v>57</v>
      </c>
      <c r="C34" s="12" t="str">
        <f>HYPERLINK("http://tatenergosbyt.ru/regulatory-filings/retail-market/costing/docs.php?y=2022","ссылка на сайт")</f>
        <v>ссылка на сайт</v>
      </c>
      <c r="D34" s="10"/>
    </row>
    <row r="35" spans="1:4" x14ac:dyDescent="0.25">
      <c r="A35" s="4" t="s">
        <v>58</v>
      </c>
      <c r="B35" s="5" t="s">
        <v>59</v>
      </c>
      <c r="C35" s="12" t="str">
        <f>HYPERLINK("https://mari-el.tns-e.ru/disclosure/retail-market/raschet-predelnykh/","ссылка на сайт")</f>
        <v>ссылка на сайт</v>
      </c>
      <c r="D35" s="10"/>
    </row>
    <row r="36" spans="1:4" x14ac:dyDescent="0.25">
      <c r="A36" s="4" t="s">
        <v>60</v>
      </c>
      <c r="B36" s="5" t="s">
        <v>61</v>
      </c>
      <c r="C36" s="12" t="str">
        <f>HYPERLINK("https://rostov.tns-e.ru/disclosure/reporting/nereguliruem-tsen/?PARAMS={%22YEAR%22:[%222022%22]}","ссылка на сайт")</f>
        <v>ссылка на сайт</v>
      </c>
      <c r="D36" s="10"/>
    </row>
    <row r="37" spans="1:4" x14ac:dyDescent="0.25">
      <c r="A37" s="17" t="s">
        <v>62</v>
      </c>
      <c r="B37" s="5" t="s">
        <v>63</v>
      </c>
      <c r="C37" s="14" t="str">
        <f>HYPERLINK("https://www.rgmek.ru/business-clients/prices-tariffs.html","ссылка на сайт")</f>
        <v>ссылка на сайт</v>
      </c>
      <c r="D37" s="10"/>
    </row>
    <row r="38" spans="1:4" x14ac:dyDescent="0.25">
      <c r="A38" s="17"/>
      <c r="B38" s="5" t="s">
        <v>64</v>
      </c>
      <c r="C38" s="12" t="str">
        <f>HYPERLINK("https://resk.ru/index.php?route=information/rubric&amp;rubric_id=389","ссылка на сайт")</f>
        <v>ссылка на сайт</v>
      </c>
      <c r="D38" s="10"/>
    </row>
    <row r="39" spans="1:4" x14ac:dyDescent="0.25">
      <c r="A39" s="7" t="s">
        <v>65</v>
      </c>
      <c r="B39" s="5" t="s">
        <v>66</v>
      </c>
      <c r="C39" s="12" t="str">
        <f>HYPERLINK("http://www.spges.ru/index.php/raskrytie-informatsii/2022","ссылка на сайт")</f>
        <v>ссылка на сайт</v>
      </c>
      <c r="D39" s="10"/>
    </row>
    <row r="40" spans="1:4" x14ac:dyDescent="0.25">
      <c r="A40" s="7" t="s">
        <v>67</v>
      </c>
      <c r="B40" s="5" t="s">
        <v>68</v>
      </c>
      <c r="C40" s="14" t="str">
        <f>HYPERLINK("https://www.eens.ru/clients/ur/ceny-tarify","ссылка на сайт")</f>
        <v>ссылка на сайт</v>
      </c>
    </row>
    <row r="41" spans="1:4" x14ac:dyDescent="0.25">
      <c r="A41" s="4" t="s">
        <v>69</v>
      </c>
      <c r="B41" s="5" t="s">
        <v>25</v>
      </c>
      <c r="C41" s="14" t="str">
        <f>HYPERLINK("https://atomsbt.ru/raskrytie-informatsii/smolensk/tsena-na-elektricheskuyu-energiyu-differentsirovannaya-v-zavisimosti-ot-usloviy-opredelennykh-zakono/predelnye-urovni-nereguliruemykh-tsen/","ссылка на сайт")</f>
        <v>ссылка на сайт</v>
      </c>
    </row>
    <row r="42" spans="1:4" x14ac:dyDescent="0.25">
      <c r="A42" s="4" t="s">
        <v>70</v>
      </c>
      <c r="B42" s="5" t="s">
        <v>71</v>
      </c>
      <c r="C42" s="12" t="str">
        <f>HYPERLINK("https://staves.ru/nereguliruemye-tseny/2022/","ссылка на сайт")</f>
        <v>ссылка на сайт</v>
      </c>
    </row>
    <row r="43" spans="1:4" x14ac:dyDescent="0.25">
      <c r="A43" s="4" t="s">
        <v>72</v>
      </c>
      <c r="B43" s="5" t="s">
        <v>73</v>
      </c>
      <c r="C43" s="14" t="str">
        <f>HYPERLINK("https://www.tosk.tmb.ru/raskrytiye_informatsii/obyazatelnoe_raskrytie_informatsii_garantiruyushchego_postavshchika_soglasno_trebovaniyam_postanovle/predelnye-urovni-nereguliruemykh-tsen/","ссылка на сайт")</f>
        <v>ссылка на сайт</v>
      </c>
    </row>
    <row r="44" spans="1:4" x14ac:dyDescent="0.25">
      <c r="A44" s="4" t="s">
        <v>74</v>
      </c>
      <c r="B44" s="5" t="s">
        <v>25</v>
      </c>
      <c r="C44" s="14" t="str">
        <f>HYPERLINK("https://atomsbt.ru/raskrytie-informatsii/tver/predelnye-urovni-nereguliruemykh-tsen/","ссылка на сайт")</f>
        <v>ссылка на сайт</v>
      </c>
    </row>
    <row r="45" spans="1:4" x14ac:dyDescent="0.25">
      <c r="A45" s="4" t="s">
        <v>75</v>
      </c>
      <c r="B45" s="5" t="s">
        <v>76</v>
      </c>
      <c r="C45" s="12" t="str">
        <f>HYPERLINK("https://tomskenergosbyt.ru/corporate_banking/rates_and_prices/?sid=17&amp;year=2022&amp;month=#results","ссылка на сайт")</f>
        <v>ссылка на сайт</v>
      </c>
    </row>
    <row r="46" spans="1:4" x14ac:dyDescent="0.25">
      <c r="A46" s="4" t="s">
        <v>77</v>
      </c>
      <c r="B46" s="5" t="s">
        <v>78</v>
      </c>
      <c r="C46" s="12" t="str">
        <f>HYPERLINK("https://tula.tns-e.ru/disclosure/reporting/nereguliruem-tsen/?PARAMS={%22YEAR%22:[%222022%22]}","ссылка на сайт")</f>
        <v>ссылка на сайт</v>
      </c>
    </row>
    <row r="47" spans="1:4" x14ac:dyDescent="0.25">
      <c r="A47" s="22" t="s">
        <v>79</v>
      </c>
      <c r="B47" s="5" t="s">
        <v>87</v>
      </c>
      <c r="C47" s="12" t="str">
        <f>HYPERLINK("https://gesbt.ru/yuridicheskim-litsam/energosnabzhenie/tarify-i-tseny/predelnye-urovni-svobodnykh-nereguliruemykh-tsen-po-gruppam-potrebiteley/","ссылка на сайт")</f>
        <v>ссылка на сайт</v>
      </c>
    </row>
    <row r="48" spans="1:4" x14ac:dyDescent="0.25">
      <c r="A48" s="23"/>
      <c r="B48" s="5" t="s">
        <v>29</v>
      </c>
      <c r="C48" s="12" t="str">
        <f>HYPERLINK("https://tyumen.vostok-electra.ru/clients/legal-entity/tariffs-and-prices-for-electric-energy-power/#sect_1","ссылка на сайт")</f>
        <v>ссылка на сайт</v>
      </c>
    </row>
    <row r="49" spans="1:3" x14ac:dyDescent="0.25">
      <c r="A49" s="4" t="s">
        <v>80</v>
      </c>
      <c r="B49" s="5" t="s">
        <v>29</v>
      </c>
      <c r="C49" s="12" t="str">
        <f>HYPERLINK("https://yritz.ru/clients/legal-entity/tariffs-and-prices-for-electric-energy-power/","ссылка на сайт")</f>
        <v>ссылка на сайт</v>
      </c>
    </row>
    <row r="50" spans="1:3" x14ac:dyDescent="0.25">
      <c r="A50" s="17" t="s">
        <v>81</v>
      </c>
      <c r="B50" s="5" t="s">
        <v>82</v>
      </c>
      <c r="C50" s="12" t="str">
        <f>HYPERLINK("https://uralsbyt.ru/ul/kompany/raskrytie-informatsii/#tab-2022","ссылка на сайт")</f>
        <v>ссылка на сайт</v>
      </c>
    </row>
    <row r="51" spans="1:3" x14ac:dyDescent="0.25">
      <c r="A51" s="17"/>
      <c r="B51" s="5" t="s">
        <v>83</v>
      </c>
      <c r="C51" s="14" t="str">
        <f>HYPERLINK("http://www.m-e-c.ru/info/rask_info_new.php#nereg","ссылка на сайт")</f>
        <v>ссылка на сайт</v>
      </c>
    </row>
    <row r="52" spans="1:3" ht="16.5" thickBot="1" x14ac:dyDescent="0.3">
      <c r="A52" s="8" t="s">
        <v>84</v>
      </c>
      <c r="B52" s="9" t="s">
        <v>85</v>
      </c>
      <c r="C52" s="15" t="str">
        <f>HYPERLINK("https://yar.tns-e.ru/legal-entities/prices/svobodnye-tseny-na-elektroenergiyu/?PARAMS={%22YEAR%22:[%222022%22]}","ссылка на сайт")</f>
        <v>ссылка на сайт</v>
      </c>
    </row>
  </sheetData>
  <mergeCells count="9">
    <mergeCell ref="A20:A21"/>
    <mergeCell ref="A37:A38"/>
    <mergeCell ref="A50:A51"/>
    <mergeCell ref="A1:C1"/>
    <mergeCell ref="A3:A4"/>
    <mergeCell ref="B3:B4"/>
    <mergeCell ref="C3:C4"/>
    <mergeCell ref="A12:A13"/>
    <mergeCell ref="A47:A4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Галстян Юлия Александровна</dc:creator>
  <dc:description/>
  <cp:lastModifiedBy>Смирнова Анна Олеговна</cp:lastModifiedBy>
  <cp:revision>3</cp:revision>
  <cp:lastPrinted>2019-05-08T05:58:45Z</cp:lastPrinted>
  <dcterms:created xsi:type="dcterms:W3CDTF">2018-08-29T08:57:21Z</dcterms:created>
  <dcterms:modified xsi:type="dcterms:W3CDTF">2022-04-28T12:40:24Z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